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60" i="1" l="1"/>
  <c r="E60" i="1"/>
  <c r="I55" i="1"/>
  <c r="H52" i="1"/>
  <c r="E55" i="1"/>
  <c r="E58" i="1"/>
  <c r="E57" i="1"/>
  <c r="E54" i="1"/>
  <c r="E53" i="1"/>
  <c r="E52" i="1"/>
  <c r="D58" i="1"/>
  <c r="D57" i="1"/>
  <c r="D54" i="1"/>
  <c r="D53" i="1"/>
  <c r="D52" i="1"/>
  <c r="H49" i="1"/>
  <c r="H45" i="1"/>
  <c r="H41" i="1"/>
  <c r="E49" i="1"/>
  <c r="E46" i="1"/>
  <c r="E45" i="1"/>
  <c r="E42" i="1"/>
  <c r="E41" i="1"/>
  <c r="D49" i="1"/>
  <c r="D46" i="1"/>
  <c r="D45" i="1"/>
  <c r="D42" i="1"/>
  <c r="D41" i="1"/>
  <c r="H30" i="1"/>
  <c r="I33" i="1"/>
  <c r="I38" i="1"/>
  <c r="E38" i="1"/>
  <c r="E33" i="1"/>
  <c r="E37" i="1"/>
  <c r="E36" i="1"/>
  <c r="E35" i="1"/>
  <c r="E32" i="1"/>
  <c r="E31" i="1"/>
  <c r="E30" i="1"/>
  <c r="D37" i="1"/>
  <c r="D36" i="1"/>
  <c r="D35" i="1"/>
  <c r="D32" i="1"/>
  <c r="D31" i="1"/>
  <c r="D30" i="1"/>
  <c r="I28" i="1"/>
  <c r="H28" i="1"/>
  <c r="E28" i="1"/>
  <c r="I27" i="1"/>
  <c r="H27" i="1"/>
  <c r="D27" i="1"/>
  <c r="E27" i="1"/>
  <c r="I25" i="1"/>
  <c r="H25" i="1"/>
  <c r="E25" i="1"/>
  <c r="E24" i="1"/>
  <c r="E23" i="1"/>
  <c r="E22" i="1"/>
  <c r="D24" i="1"/>
  <c r="D23" i="1"/>
  <c r="D22" i="1"/>
  <c r="H19" i="1" l="1"/>
  <c r="E19" i="1"/>
  <c r="D19" i="1"/>
  <c r="H17" i="1"/>
  <c r="E17" i="1"/>
  <c r="D17" i="1"/>
  <c r="H15" i="1"/>
  <c r="E15" i="1"/>
  <c r="D15" i="1"/>
  <c r="E20" i="1" l="1"/>
  <c r="I15" i="1"/>
  <c r="I19" i="1"/>
  <c r="I17" i="1"/>
  <c r="I20" i="1" l="1"/>
</calcChain>
</file>

<file path=xl/sharedStrings.xml><?xml version="1.0" encoding="utf-8"?>
<sst xmlns="http://schemas.openxmlformats.org/spreadsheetml/2006/main" count="70" uniqueCount="67">
  <si>
    <t>Показатели</t>
  </si>
  <si>
    <t>план</t>
  </si>
  <si>
    <t>факт</t>
  </si>
  <si>
    <t>Использование бюджетных средств, тыс.рублей</t>
  </si>
  <si>
    <t>отклонение (+,-)            (гр. 3 - гр. 2)</t>
  </si>
  <si>
    <t xml:space="preserve">Достижение индикативных показателей                                    за 2016 год </t>
  </si>
  <si>
    <t>Коэффициент достижения индикативного показателя      (гр. 3/гр. 2)</t>
  </si>
  <si>
    <t xml:space="preserve">Коэффициент использования бюджетных средств (гр. 7/гр. 6) </t>
  </si>
  <si>
    <t xml:space="preserve">Эффективность использования бюджетных средств                  (гр. 5/гр. 8) </t>
  </si>
  <si>
    <t>Определение охранных зон памятников истории и культуры, что обеспечит сохранность памятников истории и культуры и ближайшие к ним среды, целесообразность их использования и благоприятное зрительное восприятие объектов культурного наследия (ед.)</t>
  </si>
  <si>
    <t>Разработка охранных зон памятников истории и культуры</t>
  </si>
  <si>
    <t>Ремонтно-реставрацнонные работы на объектах культурного наследия</t>
  </si>
  <si>
    <t>Восстановительные работы после актов вандализма на объектах культурного наследия монументально-декоративной скульптуры</t>
  </si>
  <si>
    <t>Ликвидация последствий актов вандализма (%)</t>
  </si>
  <si>
    <t>Обеспечение текущей деятельности</t>
  </si>
  <si>
    <t xml:space="preserve">Проведение проектных, ремонтно-
реставрационных и противоаврийных работ на объектах культурного наследия (в том числе памятниках монументального искусства) (ед)
</t>
  </si>
  <si>
    <t>Количество посетителей  (тыс.чел.)</t>
  </si>
  <si>
    <t>Количество проведенных мероприятий (штук)</t>
  </si>
  <si>
    <t>Итого по мероприятию "Обеспечение текущей деятельности"</t>
  </si>
  <si>
    <t>Количество  видов животных, включенных в Красную книгу (виды)</t>
  </si>
  <si>
    <t xml:space="preserve">Количество экспозиционных животных (особи)  </t>
  </si>
  <si>
    <t>Питание животных</t>
  </si>
  <si>
    <t>Всего по муниципальной программе "Развитие муниципального бюджетного учреждения культуры «Зоопарк» на 2015-2017 годы"</t>
  </si>
  <si>
    <t>Всего по муниципальной программе "Сохранение, использование историко- культурного наследия города Челябинска на 2013-2016г.г."</t>
  </si>
  <si>
    <t>Количество постоянно действующих библиотек, обслуживающих детское населени в составе Муниципального казенного учреждения культуры "Централизованная система детских библиотек", (ед)</t>
  </si>
  <si>
    <t>Количества посещений муниципальных библиотек, (чел.)</t>
  </si>
  <si>
    <t xml:space="preserve"> Количество проведенных культурно-просветительских мероприятий в муниципальных библиотеках (ед.)</t>
  </si>
  <si>
    <t>Количество постоянно действующих библиотек, обслуживающих взрослое  население в составе Муниципального казенного учреждения культуры "Централизованная взрослая система", (ед)</t>
  </si>
  <si>
    <t>Количество проведенных культурно-просветительских мероприятий в муниципальных библиотеках (ед.)</t>
  </si>
  <si>
    <t>Всего по муниципальной программе "Развитие и содержание муниципальных казенных учреждений культуры общедоступных библиотек  города Челябинска на 2015-2018 годы"</t>
  </si>
  <si>
    <t xml:space="preserve">Организация предоставления библиотечного обслуживания жителям города Челябинска Муниципальным казённым учреждением культуры «Централизованная система детских библиотек» города Челябинска </t>
  </si>
  <si>
    <t>Организация предоставления библиотечного обслуживания жителям города Челябинска Муниципальным казённым учреж-дением культуры «Централизованная библиотечная система» города Челябинска</t>
  </si>
  <si>
    <t>Итого по мероприятию "Организация предоставления библиотечного обслуживания жителям города Челябинска Муниципальным казённым учреждением культуры «Централизованная система детских библиотек» города Челябинска "</t>
  </si>
  <si>
    <t>Итого по мероприятию "Организация предоставления библиотечного обслуживания жителям города Челябинска Муниципальным казённым учреж-дением культуры «Централизованная библиотечная система» города Челябинска"</t>
  </si>
  <si>
    <t>Совершенствование доступности и качества дополнительного образования посредством разнообразных форм реализации образовательных программ</t>
  </si>
  <si>
    <t>Количество детских школ искусств</t>
  </si>
  <si>
    <t xml:space="preserve"> Количество Детских школ искусств, в которых введены новые образовательные программы в целях расширения диапазона образовательных услуг (единиц)</t>
  </si>
  <si>
    <t>Итого по мероприятию "Совершенствование доступности и качества дополнительного образования посредством разнообразных форм реализации образовательных программ"</t>
  </si>
  <si>
    <t>Оптимизация и концентрация образовательных ресурсов для развития личности ребенка, а также для совершенствования системы выявления и поддержки талантливых и одаренных детей и повышения уровня компетентности преподавателей</t>
  </si>
  <si>
    <t>Количество обучающихся, ставших лауреатами Международных и Всероссийских конкурсов по направлениям дополнительного образования, %</t>
  </si>
  <si>
    <t>Количество преподавателей. имеющих высшую квалификационную категорию, %</t>
  </si>
  <si>
    <t>Итого по мероприятию "Оптимизация и концентрация образовательных ресурсов для развития личности ребенка, а также для совершенствования системы выявления и поддержки талантливых и одаренных детей и повышения уровня компетентности преподавателей"</t>
  </si>
  <si>
    <t>Развитие и совершенствование материально-технической базы ДШИ</t>
  </si>
  <si>
    <t xml:space="preserve"> Количество Детских школ искусств, в которых необходимо проведение  ремонтных работ по подготовке к новому учебному году (единиц)</t>
  </si>
  <si>
    <t>Всего по муниципальной программе "Развитие и содержание муниципальных бюджетных учреждений дополнительного образования детей "Детские школы искусств" города Челябинска на 2014-2017 годы"</t>
  </si>
  <si>
    <t xml:space="preserve">Обеспечение текущей деятельности учреждений культуры
</t>
  </si>
  <si>
    <t>Количество постоянно действующих в течение года клубных формирований, (ед.)</t>
  </si>
  <si>
    <t xml:space="preserve"> Количество проведенных киносеансов</t>
  </si>
  <si>
    <t>Количество зрителей на киносеансах</t>
  </si>
  <si>
    <t xml:space="preserve">Проведение культурно-массовых мероприятий всех видов и форм (тематических и театрализованных праздников, концертов, конкурсов, фестивалей,  танцевально-игровых программ, вечеров отдыха) </t>
  </si>
  <si>
    <t>Итого по мероприятию "Обеспечение текущей деятельности учреждений культуры"</t>
  </si>
  <si>
    <t>Итого по мероприятию "Проведение культурно-массовых мероприятий всех видов и форм (тематических и театрализованных праздников, концертов, конкурсов, фестивалей,  танцевально-игровых программ, вечеров отдыха) "</t>
  </si>
  <si>
    <t>Количество мероприятий, проведенных учреждениями культуры (ед)</t>
  </si>
  <si>
    <t>Количество человек, посетивших культурно-массовые мероприятия, (чел.)</t>
  </si>
  <si>
    <t>Всего по муниципальной программе "Развитие и содержание муниципальных бюджетных учреждений культуры культурно-досугового типа города Челябинска на 2016-2018 годы"</t>
  </si>
  <si>
    <t>Информация</t>
  </si>
  <si>
    <t>о результатах оценки эффективности реализации</t>
  </si>
  <si>
    <t>муниципальных программ в 2016 году</t>
  </si>
  <si>
    <t>Приложение</t>
  </si>
  <si>
    <t>к письму Управления культуры</t>
  </si>
  <si>
    <t>Начальник Управления</t>
  </si>
  <si>
    <t>Е. А. Глебов</t>
  </si>
  <si>
    <t>Заместитель начальника Управления по экономике и финансам,            главный бухгалтер</t>
  </si>
  <si>
    <t>Д. В. Назаров</t>
  </si>
  <si>
    <t>Исполнитель</t>
  </si>
  <si>
    <t>Н. Н. Котова тел. 263-77-98</t>
  </si>
  <si>
    <t>от "____" _________ 2017 г.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</si>
</sst>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2" fontId="2" fillId="0" borderId="9" xfId="0" applyNumberFormat="1" applyFont="1" applyBorder="1"/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8" xfId="0" applyFont="1" applyBorder="1" applyAlignment="1">
      <alignment vertical="top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/>
    <xf numFmtId="2" fontId="4" fillId="0" borderId="13" xfId="0" applyNumberFormat="1" applyFont="1" applyBorder="1"/>
    <xf numFmtId="2" fontId="4" fillId="0" borderId="14" xfId="0" applyNumberFormat="1" applyFont="1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6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2" xfId="0" applyFont="1" applyBorder="1" applyAlignment="1"/>
    <xf numFmtId="0" fontId="0" fillId="0" borderId="15" xfId="0" applyBorder="1" applyAlignment="1"/>
    <xf numFmtId="0" fontId="0" fillId="0" borderId="3" xfId="0" applyBorder="1" applyAlignment="1"/>
    <xf numFmtId="0" fontId="2" fillId="0" borderId="16" xfId="0" applyFont="1" applyBorder="1" applyAlignment="1"/>
    <xf numFmtId="0" fontId="0" fillId="0" borderId="17" xfId="0" applyBorder="1" applyAlignment="1"/>
    <xf numFmtId="0" fontId="0" fillId="0" borderId="18" xfId="0" applyBorder="1" applyAlignment="1"/>
    <xf numFmtId="165" fontId="2" fillId="0" borderId="2" xfId="0" applyNumberFormat="1" applyFont="1" applyBorder="1" applyAlignment="1"/>
    <xf numFmtId="165" fontId="0" fillId="0" borderId="15" xfId="0" applyNumberFormat="1" applyBorder="1" applyAlignment="1"/>
    <xf numFmtId="165" fontId="0" fillId="0" borderId="3" xfId="0" applyNumberFormat="1" applyBorder="1" applyAlignment="1"/>
    <xf numFmtId="2" fontId="2" fillId="0" borderId="2" xfId="0" applyNumberFormat="1" applyFont="1" applyBorder="1" applyAlignment="1"/>
    <xf numFmtId="2" fontId="2" fillId="0" borderId="16" xfId="0" applyNumberFormat="1" applyFont="1" applyBorder="1" applyAlignment="1"/>
    <xf numFmtId="2" fontId="0" fillId="0" borderId="15" xfId="0" applyNumberFormat="1" applyBorder="1" applyAlignment="1"/>
    <xf numFmtId="2" fontId="0" fillId="0" borderId="17" xfId="0" applyNumberFormat="1" applyBorder="1" applyAlignment="1"/>
    <xf numFmtId="2" fontId="0" fillId="0" borderId="3" xfId="0" applyNumberFormat="1" applyBorder="1" applyAlignment="1"/>
    <xf numFmtId="2" fontId="0" fillId="0" borderId="18" xfId="0" applyNumberFormat="1" applyBorder="1" applyAlignment="1"/>
    <xf numFmtId="165" fontId="2" fillId="0" borderId="1" xfId="0" applyNumberFormat="1" applyFont="1" applyBorder="1"/>
    <xf numFmtId="4" fontId="2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2" fontId="5" fillId="0" borderId="9" xfId="0" applyNumberFormat="1" applyFont="1" applyBorder="1"/>
    <xf numFmtId="165" fontId="4" fillId="0" borderId="13" xfId="0" applyNumberFormat="1" applyFont="1" applyBorder="1"/>
    <xf numFmtId="164" fontId="4" fillId="0" borderId="13" xfId="0" applyNumberFormat="1" applyFont="1" applyBorder="1"/>
    <xf numFmtId="2" fontId="2" fillId="0" borderId="1" xfId="0" applyNumberFormat="1" applyFont="1" applyBorder="1" applyAlignment="1">
      <alignment wrapText="1"/>
    </xf>
    <xf numFmtId="165" fontId="2" fillId="0" borderId="2" xfId="0" applyNumberFormat="1" applyFont="1" applyBorder="1" applyAlignment="1">
      <alignment wrapText="1"/>
    </xf>
    <xf numFmtId="165" fontId="0" fillId="0" borderId="3" xfId="0" applyNumberForma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0" fillId="0" borderId="3" xfId="0" applyNumberFormat="1" applyBorder="1" applyAlignment="1">
      <alignment wrapText="1"/>
    </xf>
    <xf numFmtId="2" fontId="2" fillId="0" borderId="9" xfId="0" applyNumberFormat="1" applyFont="1" applyBorder="1" applyAlignment="1">
      <alignment wrapText="1"/>
    </xf>
    <xf numFmtId="0" fontId="4" fillId="0" borderId="13" xfId="0" applyFont="1" applyBorder="1" applyAlignment="1">
      <alignment wrapText="1"/>
    </xf>
    <xf numFmtId="2" fontId="4" fillId="0" borderId="13" xfId="0" applyNumberFormat="1" applyFont="1" applyBorder="1" applyAlignment="1">
      <alignment wrapText="1"/>
    </xf>
    <xf numFmtId="165" fontId="4" fillId="0" borderId="13" xfId="0" applyNumberFormat="1" applyFont="1" applyBorder="1" applyAlignment="1">
      <alignment wrapText="1"/>
    </xf>
    <xf numFmtId="2" fontId="4" fillId="0" borderId="1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zoomScaleNormal="100" workbookViewId="0">
      <selection activeCell="P72" sqref="P72"/>
    </sheetView>
  </sheetViews>
  <sheetFormatPr defaultRowHeight="15" x14ac:dyDescent="0.25"/>
  <cols>
    <col min="1" max="1" width="27.5703125" customWidth="1"/>
    <col min="2" max="2" width="7.28515625" customWidth="1"/>
    <col min="3" max="3" width="7.5703125" customWidth="1"/>
    <col min="4" max="4" width="10.42578125" customWidth="1"/>
    <col min="5" max="5" width="13.140625" customWidth="1"/>
    <col min="6" max="6" width="9.85546875" customWidth="1"/>
    <col min="7" max="7" width="10.140625" customWidth="1"/>
    <col min="8" max="8" width="15.140625" customWidth="1"/>
    <col min="9" max="9" width="16.5703125" customWidth="1"/>
  </cols>
  <sheetData>
    <row r="1" spans="1:9" x14ac:dyDescent="0.25">
      <c r="H1" s="43" t="s">
        <v>58</v>
      </c>
      <c r="I1" s="43"/>
    </row>
    <row r="2" spans="1:9" ht="7.5" customHeight="1" x14ac:dyDescent="0.25">
      <c r="H2" s="44"/>
      <c r="I2" s="44"/>
    </row>
    <row r="3" spans="1:9" x14ac:dyDescent="0.25">
      <c r="H3" s="43" t="s">
        <v>59</v>
      </c>
      <c r="I3" s="43"/>
    </row>
    <row r="4" spans="1:9" x14ac:dyDescent="0.25">
      <c r="H4" s="43" t="s">
        <v>66</v>
      </c>
      <c r="I4" s="43"/>
    </row>
    <row r="5" spans="1:9" x14ac:dyDescent="0.25">
      <c r="H5" s="42"/>
      <c r="I5" s="42"/>
    </row>
    <row r="7" spans="1:9" x14ac:dyDescent="0.25">
      <c r="B7" s="40"/>
      <c r="C7" s="40"/>
      <c r="D7" s="40"/>
      <c r="E7" s="41" t="s">
        <v>55</v>
      </c>
      <c r="F7" s="41"/>
      <c r="G7" s="40"/>
      <c r="H7" s="40"/>
    </row>
    <row r="8" spans="1:9" x14ac:dyDescent="0.25">
      <c r="B8" s="41" t="s">
        <v>56</v>
      </c>
      <c r="C8" s="41"/>
      <c r="D8" s="41"/>
      <c r="E8" s="41"/>
      <c r="F8" s="41"/>
      <c r="G8" s="41"/>
      <c r="H8" s="41"/>
    </row>
    <row r="9" spans="1:9" x14ac:dyDescent="0.25">
      <c r="B9" s="41" t="s">
        <v>57</v>
      </c>
      <c r="C9" s="41"/>
      <c r="D9" s="41"/>
      <c r="E9" s="41"/>
      <c r="F9" s="41"/>
      <c r="G9" s="41"/>
      <c r="H9" s="41"/>
    </row>
    <row r="11" spans="1:9" ht="42.75" customHeight="1" x14ac:dyDescent="0.25">
      <c r="A11" s="11" t="s">
        <v>0</v>
      </c>
      <c r="B11" s="10" t="s">
        <v>5</v>
      </c>
      <c r="C11" s="10"/>
      <c r="D11" s="10"/>
      <c r="E11" s="11" t="s">
        <v>6</v>
      </c>
      <c r="F11" s="10" t="s">
        <v>3</v>
      </c>
      <c r="G11" s="10"/>
      <c r="H11" s="11" t="s">
        <v>7</v>
      </c>
      <c r="I11" s="11" t="s">
        <v>8</v>
      </c>
    </row>
    <row r="12" spans="1:9" ht="35.25" customHeight="1" x14ac:dyDescent="0.25">
      <c r="A12" s="12"/>
      <c r="B12" s="2" t="s">
        <v>1</v>
      </c>
      <c r="C12" s="2" t="s">
        <v>2</v>
      </c>
      <c r="D12" s="3" t="s">
        <v>4</v>
      </c>
      <c r="E12" s="12"/>
      <c r="F12" s="2" t="s">
        <v>1</v>
      </c>
      <c r="G12" s="2" t="s">
        <v>2</v>
      </c>
      <c r="H12" s="12"/>
      <c r="I12" s="12"/>
    </row>
    <row r="13" spans="1:9" ht="11.25" customHeight="1" thickBot="1" x14ac:dyDescent="0.3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</row>
    <row r="14" spans="1:9" x14ac:dyDescent="0.25">
      <c r="A14" s="14" t="s">
        <v>10</v>
      </c>
      <c r="B14" s="15"/>
      <c r="C14" s="15"/>
      <c r="D14" s="15"/>
      <c r="E14" s="15"/>
      <c r="F14" s="15"/>
      <c r="G14" s="15"/>
      <c r="H14" s="15"/>
      <c r="I14" s="16"/>
    </row>
    <row r="15" spans="1:9" ht="111" customHeight="1" x14ac:dyDescent="0.25">
      <c r="A15" s="17" t="s">
        <v>9</v>
      </c>
      <c r="B15" s="1">
        <v>2</v>
      </c>
      <c r="C15" s="1">
        <v>2</v>
      </c>
      <c r="D15" s="1">
        <f>C15-B15</f>
        <v>0</v>
      </c>
      <c r="E15" s="5">
        <f>C15/B15</f>
        <v>1</v>
      </c>
      <c r="F15" s="6">
        <v>550</v>
      </c>
      <c r="G15" s="6">
        <v>550</v>
      </c>
      <c r="H15" s="5">
        <f>G15/F15</f>
        <v>1</v>
      </c>
      <c r="I15" s="18">
        <f>E15/H15</f>
        <v>1</v>
      </c>
    </row>
    <row r="16" spans="1:9" x14ac:dyDescent="0.25">
      <c r="A16" s="19" t="s">
        <v>11</v>
      </c>
      <c r="B16" s="7"/>
      <c r="C16" s="7"/>
      <c r="D16" s="7"/>
      <c r="E16" s="7"/>
      <c r="F16" s="7"/>
      <c r="G16" s="7"/>
      <c r="H16" s="7"/>
      <c r="I16" s="20"/>
    </row>
    <row r="17" spans="1:9" ht="72" customHeight="1" x14ac:dyDescent="0.25">
      <c r="A17" s="21" t="s">
        <v>15</v>
      </c>
      <c r="B17" s="1">
        <v>1</v>
      </c>
      <c r="C17" s="1">
        <v>1</v>
      </c>
      <c r="D17" s="1">
        <f>C17-B17</f>
        <v>0</v>
      </c>
      <c r="E17" s="5">
        <f>C17/B17</f>
        <v>1</v>
      </c>
      <c r="F17" s="6">
        <v>120</v>
      </c>
      <c r="G17" s="6">
        <v>120</v>
      </c>
      <c r="H17" s="5">
        <f>G17/F17</f>
        <v>1</v>
      </c>
      <c r="I17" s="18">
        <f>E17/H17</f>
        <v>1</v>
      </c>
    </row>
    <row r="18" spans="1:9" x14ac:dyDescent="0.25">
      <c r="A18" s="19" t="s">
        <v>12</v>
      </c>
      <c r="B18" s="7"/>
      <c r="C18" s="7"/>
      <c r="D18" s="7"/>
      <c r="E18" s="7"/>
      <c r="F18" s="7"/>
      <c r="G18" s="7"/>
      <c r="H18" s="7"/>
      <c r="I18" s="20"/>
    </row>
    <row r="19" spans="1:9" ht="24.75" x14ac:dyDescent="0.25">
      <c r="A19" s="17" t="s">
        <v>13</v>
      </c>
      <c r="B19" s="1">
        <v>100</v>
      </c>
      <c r="C19" s="1">
        <v>100</v>
      </c>
      <c r="D19" s="1">
        <f>C19-B19</f>
        <v>0</v>
      </c>
      <c r="E19" s="5">
        <f>C19/B19</f>
        <v>1</v>
      </c>
      <c r="F19" s="6">
        <v>200</v>
      </c>
      <c r="G19" s="6">
        <v>200</v>
      </c>
      <c r="H19" s="5">
        <f>G19/F19</f>
        <v>1</v>
      </c>
      <c r="I19" s="18">
        <f>E19/H19</f>
        <v>1</v>
      </c>
    </row>
    <row r="20" spans="1:9" ht="60.75" customHeight="1" thickBot="1" x14ac:dyDescent="0.3">
      <c r="A20" s="22" t="s">
        <v>23</v>
      </c>
      <c r="B20" s="23"/>
      <c r="C20" s="23"/>
      <c r="D20" s="23"/>
      <c r="E20" s="24">
        <f>(E15+E17+E19)/3</f>
        <v>1</v>
      </c>
      <c r="F20" s="70">
        <v>870</v>
      </c>
      <c r="G20" s="70">
        <v>870</v>
      </c>
      <c r="H20" s="24"/>
      <c r="I20" s="25">
        <f>(I15+I17+I19)/3</f>
        <v>1</v>
      </c>
    </row>
    <row r="21" spans="1:9" x14ac:dyDescent="0.25">
      <c r="A21" s="14" t="s">
        <v>14</v>
      </c>
      <c r="B21" s="26"/>
      <c r="C21" s="26"/>
      <c r="D21" s="26"/>
      <c r="E21" s="26"/>
      <c r="F21" s="26"/>
      <c r="G21" s="26"/>
      <c r="H21" s="26"/>
      <c r="I21" s="27"/>
    </row>
    <row r="22" spans="1:9" ht="36.75" customHeight="1" x14ac:dyDescent="0.25">
      <c r="A22" s="17" t="s">
        <v>19</v>
      </c>
      <c r="B22" s="1">
        <v>87</v>
      </c>
      <c r="C22" s="1">
        <v>97</v>
      </c>
      <c r="D22" s="1">
        <f t="shared" ref="D22:D24" si="0">C22-B22</f>
        <v>10</v>
      </c>
      <c r="E22" s="5">
        <f t="shared" ref="E22:E24" si="1">C22/B22</f>
        <v>1.1149425287356323</v>
      </c>
      <c r="F22" s="55">
        <v>50056.2</v>
      </c>
      <c r="G22" s="55">
        <v>50056.2</v>
      </c>
      <c r="H22" s="58">
        <v>1</v>
      </c>
      <c r="I22" s="59"/>
    </row>
    <row r="23" spans="1:9" x14ac:dyDescent="0.25">
      <c r="A23" s="17" t="s">
        <v>16</v>
      </c>
      <c r="B23" s="1">
        <v>500</v>
      </c>
      <c r="C23" s="1">
        <v>476.6</v>
      </c>
      <c r="D23" s="1">
        <f t="shared" si="0"/>
        <v>-23.399999999999977</v>
      </c>
      <c r="E23" s="5">
        <f t="shared" si="1"/>
        <v>0.95320000000000005</v>
      </c>
      <c r="F23" s="56"/>
      <c r="G23" s="56"/>
      <c r="H23" s="60"/>
      <c r="I23" s="61"/>
    </row>
    <row r="24" spans="1:9" ht="24.75" x14ac:dyDescent="0.25">
      <c r="A24" s="17" t="s">
        <v>17</v>
      </c>
      <c r="B24" s="1">
        <v>950</v>
      </c>
      <c r="C24" s="1">
        <v>971</v>
      </c>
      <c r="D24" s="1">
        <f t="shared" si="0"/>
        <v>21</v>
      </c>
      <c r="E24" s="5">
        <f t="shared" si="1"/>
        <v>1.0221052631578946</v>
      </c>
      <c r="F24" s="57"/>
      <c r="G24" s="57"/>
      <c r="H24" s="62"/>
      <c r="I24" s="63"/>
    </row>
    <row r="25" spans="1:9" ht="37.5" customHeight="1" x14ac:dyDescent="0.25">
      <c r="A25" s="28" t="s">
        <v>18</v>
      </c>
      <c r="B25" s="1"/>
      <c r="C25" s="1"/>
      <c r="D25" s="1"/>
      <c r="E25" s="5">
        <f>(E22+E23+E24)/3</f>
        <v>1.0300825972978422</v>
      </c>
      <c r="F25" s="1"/>
      <c r="G25" s="1"/>
      <c r="H25" s="5">
        <f>H22</f>
        <v>1</v>
      </c>
      <c r="I25" s="18">
        <f>E25/H25</f>
        <v>1.0300825972978422</v>
      </c>
    </row>
    <row r="26" spans="1:9" x14ac:dyDescent="0.25">
      <c r="A26" s="29" t="s">
        <v>21</v>
      </c>
      <c r="B26" s="8"/>
      <c r="C26" s="8"/>
      <c r="D26" s="8"/>
      <c r="E26" s="8"/>
      <c r="F26" s="8"/>
      <c r="G26" s="8"/>
      <c r="H26" s="8"/>
      <c r="I26" s="30"/>
    </row>
    <row r="27" spans="1:9" ht="24.75" x14ac:dyDescent="0.25">
      <c r="A27" s="17" t="s">
        <v>20</v>
      </c>
      <c r="B27" s="1">
        <v>373</v>
      </c>
      <c r="C27" s="1">
        <v>443</v>
      </c>
      <c r="D27" s="1">
        <f>C27-B27</f>
        <v>70</v>
      </c>
      <c r="E27" s="5">
        <f>C27/B27</f>
        <v>1.1876675603217157</v>
      </c>
      <c r="F27" s="64">
        <v>4972.3</v>
      </c>
      <c r="G27" s="64">
        <v>4972.3</v>
      </c>
      <c r="H27" s="65">
        <f>G27/F27</f>
        <v>1</v>
      </c>
      <c r="I27" s="18">
        <f>E27/H27</f>
        <v>1.1876675603217157</v>
      </c>
    </row>
    <row r="28" spans="1:9" ht="61.5" customHeight="1" thickBot="1" x14ac:dyDescent="0.3">
      <c r="A28" s="22" t="s">
        <v>22</v>
      </c>
      <c r="B28" s="23"/>
      <c r="C28" s="23"/>
      <c r="D28" s="23"/>
      <c r="E28" s="24">
        <f>(E25+E27)/2</f>
        <v>1.108875078809779</v>
      </c>
      <c r="F28" s="69">
        <v>55028.4</v>
      </c>
      <c r="G28" s="69">
        <v>55028.4</v>
      </c>
      <c r="H28" s="24">
        <f>(H25+H27)/2</f>
        <v>1</v>
      </c>
      <c r="I28" s="24">
        <f>(I25+I27)/2</f>
        <v>1.108875078809779</v>
      </c>
    </row>
    <row r="29" spans="1:9" ht="24.75" customHeight="1" x14ac:dyDescent="0.25">
      <c r="A29" s="32" t="s">
        <v>30</v>
      </c>
      <c r="B29" s="33"/>
      <c r="C29" s="33"/>
      <c r="D29" s="33"/>
      <c r="E29" s="33"/>
      <c r="F29" s="33"/>
      <c r="G29" s="33"/>
      <c r="H29" s="33"/>
      <c r="I29" s="34"/>
    </row>
    <row r="30" spans="1:9" ht="73.5" customHeight="1" x14ac:dyDescent="0.25">
      <c r="A30" s="17" t="s">
        <v>24</v>
      </c>
      <c r="B30" s="1">
        <v>19</v>
      </c>
      <c r="C30" s="1">
        <v>19</v>
      </c>
      <c r="D30" s="1">
        <f t="shared" ref="D30:D32" si="2">C30-B30</f>
        <v>0</v>
      </c>
      <c r="E30" s="5">
        <f t="shared" ref="E30:E32" si="3">C30/B30</f>
        <v>1</v>
      </c>
      <c r="F30" s="55">
        <v>62824.9</v>
      </c>
      <c r="G30" s="55">
        <v>62757.4</v>
      </c>
      <c r="H30" s="58">
        <f>G30/F30</f>
        <v>0.99892558523770036</v>
      </c>
      <c r="I30" s="52"/>
    </row>
    <row r="31" spans="1:9" ht="24.75" x14ac:dyDescent="0.25">
      <c r="A31" s="17" t="s">
        <v>25</v>
      </c>
      <c r="B31" s="1">
        <v>609380</v>
      </c>
      <c r="C31" s="1">
        <v>609380</v>
      </c>
      <c r="D31" s="1">
        <f t="shared" si="2"/>
        <v>0</v>
      </c>
      <c r="E31" s="5">
        <f t="shared" si="3"/>
        <v>1</v>
      </c>
      <c r="F31" s="56"/>
      <c r="G31" s="56"/>
      <c r="H31" s="60"/>
      <c r="I31" s="53"/>
    </row>
    <row r="32" spans="1:9" ht="48.75" customHeight="1" x14ac:dyDescent="0.25">
      <c r="A32" s="17" t="s">
        <v>26</v>
      </c>
      <c r="B32" s="1">
        <v>4730</v>
      </c>
      <c r="C32" s="1">
        <v>4730</v>
      </c>
      <c r="D32" s="1">
        <f t="shared" si="2"/>
        <v>0</v>
      </c>
      <c r="E32" s="5">
        <f t="shared" si="3"/>
        <v>1</v>
      </c>
      <c r="F32" s="57"/>
      <c r="G32" s="57"/>
      <c r="H32" s="62"/>
      <c r="I32" s="54"/>
    </row>
    <row r="33" spans="1:9" ht="111.75" customHeight="1" x14ac:dyDescent="0.25">
      <c r="A33" s="28" t="s">
        <v>32</v>
      </c>
      <c r="B33" s="1"/>
      <c r="C33" s="1"/>
      <c r="D33" s="1"/>
      <c r="E33" s="5">
        <f>(E30+E31+E32)/3</f>
        <v>1</v>
      </c>
      <c r="F33" s="1"/>
      <c r="G33" s="1"/>
      <c r="H33" s="5">
        <v>1</v>
      </c>
      <c r="I33" s="18">
        <f>E33/H33</f>
        <v>1</v>
      </c>
    </row>
    <row r="34" spans="1:9" ht="25.5" customHeight="1" x14ac:dyDescent="0.25">
      <c r="A34" s="35" t="s">
        <v>31</v>
      </c>
      <c r="B34" s="9"/>
      <c r="C34" s="9"/>
      <c r="D34" s="9"/>
      <c r="E34" s="9"/>
      <c r="F34" s="9"/>
      <c r="G34" s="9"/>
      <c r="H34" s="9"/>
      <c r="I34" s="36"/>
    </row>
    <row r="35" spans="1:9" ht="86.25" customHeight="1" x14ac:dyDescent="0.25">
      <c r="A35" s="17" t="s">
        <v>27</v>
      </c>
      <c r="B35" s="1">
        <v>29</v>
      </c>
      <c r="C35" s="1">
        <v>29</v>
      </c>
      <c r="D35" s="1">
        <f t="shared" ref="D35:D37" si="4">C35-B35</f>
        <v>0</v>
      </c>
      <c r="E35" s="5">
        <f t="shared" ref="E35:E37" si="5">C35/B35</f>
        <v>1</v>
      </c>
      <c r="F35" s="55">
        <v>106800.3</v>
      </c>
      <c r="G35" s="55">
        <v>106690.2</v>
      </c>
      <c r="H35" s="58">
        <v>1</v>
      </c>
      <c r="I35" s="52"/>
    </row>
    <row r="36" spans="1:9" ht="24.75" x14ac:dyDescent="0.25">
      <c r="A36" s="17" t="s">
        <v>25</v>
      </c>
      <c r="B36" s="1">
        <v>660770</v>
      </c>
      <c r="C36" s="1">
        <v>660770</v>
      </c>
      <c r="D36" s="1">
        <f t="shared" si="4"/>
        <v>0</v>
      </c>
      <c r="E36" s="5">
        <f t="shared" si="5"/>
        <v>1</v>
      </c>
      <c r="F36" s="56"/>
      <c r="G36" s="56"/>
      <c r="H36" s="60"/>
      <c r="I36" s="53"/>
    </row>
    <row r="37" spans="1:9" ht="48.75" x14ac:dyDescent="0.25">
      <c r="A37" s="17" t="s">
        <v>28</v>
      </c>
      <c r="B37" s="1">
        <v>1700</v>
      </c>
      <c r="C37" s="1">
        <v>1700</v>
      </c>
      <c r="D37" s="1">
        <f t="shared" si="4"/>
        <v>0</v>
      </c>
      <c r="E37" s="5">
        <f t="shared" si="5"/>
        <v>1</v>
      </c>
      <c r="F37" s="57"/>
      <c r="G37" s="57"/>
      <c r="H37" s="62"/>
      <c r="I37" s="54"/>
    </row>
    <row r="38" spans="1:9" ht="97.5" customHeight="1" x14ac:dyDescent="0.25">
      <c r="A38" s="28" t="s">
        <v>33</v>
      </c>
      <c r="B38" s="1"/>
      <c r="C38" s="1"/>
      <c r="D38" s="1"/>
      <c r="E38" s="5">
        <f>(E35+E36+E37)/3</f>
        <v>1</v>
      </c>
      <c r="F38" s="1"/>
      <c r="G38" s="1"/>
      <c r="H38" s="5">
        <v>1</v>
      </c>
      <c r="I38" s="18">
        <f>E38/H38</f>
        <v>1</v>
      </c>
    </row>
    <row r="39" spans="1:9" ht="76.5" customHeight="1" thickBot="1" x14ac:dyDescent="0.3">
      <c r="A39" s="22" t="s">
        <v>29</v>
      </c>
      <c r="B39" s="31"/>
      <c r="C39" s="31"/>
      <c r="D39" s="31"/>
      <c r="E39" s="24">
        <v>1</v>
      </c>
      <c r="F39" s="69">
        <v>169625.2</v>
      </c>
      <c r="G39" s="69">
        <v>169447.6</v>
      </c>
      <c r="H39" s="24">
        <v>1</v>
      </c>
      <c r="I39" s="25">
        <v>1</v>
      </c>
    </row>
    <row r="40" spans="1:9" ht="15" customHeight="1" x14ac:dyDescent="0.25">
      <c r="A40" s="32" t="s">
        <v>34</v>
      </c>
      <c r="B40" s="33"/>
      <c r="C40" s="33"/>
      <c r="D40" s="33"/>
      <c r="E40" s="33"/>
      <c r="F40" s="33"/>
      <c r="G40" s="33"/>
      <c r="H40" s="33"/>
      <c r="I40" s="34"/>
    </row>
    <row r="41" spans="1:9" x14ac:dyDescent="0.25">
      <c r="A41" s="17" t="s">
        <v>35</v>
      </c>
      <c r="B41" s="1">
        <v>14</v>
      </c>
      <c r="C41" s="1">
        <v>14</v>
      </c>
      <c r="D41" s="1">
        <f t="shared" ref="D41:D42" si="6">C41-B41</f>
        <v>0</v>
      </c>
      <c r="E41" s="5">
        <f t="shared" ref="E41:E42" si="7">C41/B41</f>
        <v>1</v>
      </c>
      <c r="F41" s="55">
        <v>353657.5</v>
      </c>
      <c r="G41" s="55">
        <v>353656</v>
      </c>
      <c r="H41" s="58">
        <f>G41/F41</f>
        <v>0.99999575860825796</v>
      </c>
      <c r="I41" s="58"/>
    </row>
    <row r="42" spans="1:9" ht="63" customHeight="1" x14ac:dyDescent="0.25">
      <c r="A42" s="17" t="s">
        <v>36</v>
      </c>
      <c r="B42" s="1">
        <v>14</v>
      </c>
      <c r="C42" s="1">
        <v>14</v>
      </c>
      <c r="D42" s="1">
        <f t="shared" si="6"/>
        <v>0</v>
      </c>
      <c r="E42" s="5">
        <f t="shared" si="7"/>
        <v>1</v>
      </c>
      <c r="F42" s="57"/>
      <c r="G42" s="57"/>
      <c r="H42" s="62"/>
      <c r="I42" s="62"/>
    </row>
    <row r="43" spans="1:9" ht="84.75" x14ac:dyDescent="0.25">
      <c r="A43" s="28" t="s">
        <v>37</v>
      </c>
      <c r="B43" s="66"/>
      <c r="C43" s="66"/>
      <c r="D43" s="66"/>
      <c r="E43" s="67">
        <v>1</v>
      </c>
      <c r="F43" s="66"/>
      <c r="G43" s="66"/>
      <c r="H43" s="67">
        <v>1</v>
      </c>
      <c r="I43" s="68">
        <v>1</v>
      </c>
    </row>
    <row r="44" spans="1:9" ht="26.25" customHeight="1" x14ac:dyDescent="0.25">
      <c r="A44" s="35" t="s">
        <v>38</v>
      </c>
      <c r="B44" s="9"/>
      <c r="C44" s="9"/>
      <c r="D44" s="9"/>
      <c r="E44" s="9"/>
      <c r="F44" s="9"/>
      <c r="G44" s="9"/>
      <c r="H44" s="9"/>
      <c r="I44" s="36"/>
    </row>
    <row r="45" spans="1:9" ht="60.75" customHeight="1" x14ac:dyDescent="0.25">
      <c r="A45" s="17" t="s">
        <v>39</v>
      </c>
      <c r="B45" s="1">
        <v>9</v>
      </c>
      <c r="C45" s="1">
        <v>9</v>
      </c>
      <c r="D45" s="1">
        <f t="shared" ref="D45:D46" si="8">C45-B45</f>
        <v>0</v>
      </c>
      <c r="E45" s="5">
        <f t="shared" ref="E45:E46" si="9">C45/B45</f>
        <v>1</v>
      </c>
      <c r="F45" s="55">
        <v>1690</v>
      </c>
      <c r="G45" s="55">
        <v>1690</v>
      </c>
      <c r="H45" s="58">
        <f>G45/F45</f>
        <v>1</v>
      </c>
      <c r="I45" s="58"/>
    </row>
    <row r="46" spans="1:9" ht="36" customHeight="1" x14ac:dyDescent="0.25">
      <c r="A46" s="17" t="s">
        <v>40</v>
      </c>
      <c r="B46" s="1">
        <v>55</v>
      </c>
      <c r="C46" s="1">
        <v>55</v>
      </c>
      <c r="D46" s="1">
        <f t="shared" si="8"/>
        <v>0</v>
      </c>
      <c r="E46" s="5">
        <f t="shared" si="9"/>
        <v>1</v>
      </c>
      <c r="F46" s="57"/>
      <c r="G46" s="57"/>
      <c r="H46" s="62"/>
      <c r="I46" s="62"/>
    </row>
    <row r="47" spans="1:9" ht="112.5" customHeight="1" x14ac:dyDescent="0.25">
      <c r="A47" s="28" t="s">
        <v>41</v>
      </c>
      <c r="B47" s="66"/>
      <c r="C47" s="66"/>
      <c r="D47" s="66"/>
      <c r="E47" s="67">
        <v>1</v>
      </c>
      <c r="F47" s="66"/>
      <c r="G47" s="66"/>
      <c r="H47" s="67">
        <v>1</v>
      </c>
      <c r="I47" s="68">
        <v>1</v>
      </c>
    </row>
    <row r="48" spans="1:9" x14ac:dyDescent="0.25">
      <c r="A48" s="29" t="s">
        <v>42</v>
      </c>
      <c r="B48" s="7"/>
      <c r="C48" s="7"/>
      <c r="D48" s="7"/>
      <c r="E48" s="7"/>
      <c r="F48" s="7"/>
      <c r="G48" s="7"/>
      <c r="H48" s="7"/>
      <c r="I48" s="20"/>
    </row>
    <row r="49" spans="1:9" ht="48.75" x14ac:dyDescent="0.25">
      <c r="A49" s="17" t="s">
        <v>43</v>
      </c>
      <c r="B49" s="1">
        <v>14</v>
      </c>
      <c r="C49" s="1">
        <v>14</v>
      </c>
      <c r="D49" s="1">
        <f t="shared" ref="D49" si="10">C49-B49</f>
        <v>0</v>
      </c>
      <c r="E49" s="5">
        <f t="shared" ref="E49" si="11">C49/B49</f>
        <v>1</v>
      </c>
      <c r="F49" s="64">
        <v>1770.7</v>
      </c>
      <c r="G49" s="64">
        <v>1770.7</v>
      </c>
      <c r="H49" s="5">
        <f>G49/F49</f>
        <v>1</v>
      </c>
      <c r="I49" s="18"/>
    </row>
    <row r="50" spans="1:9" ht="97.5" thickBot="1" x14ac:dyDescent="0.3">
      <c r="A50" s="22" t="s">
        <v>44</v>
      </c>
      <c r="B50" s="23"/>
      <c r="C50" s="23"/>
      <c r="D50" s="23"/>
      <c r="E50" s="24">
        <v>1</v>
      </c>
      <c r="F50" s="69">
        <v>357118.2</v>
      </c>
      <c r="G50" s="69">
        <v>357115.7</v>
      </c>
      <c r="H50" s="24">
        <v>1</v>
      </c>
      <c r="I50" s="25">
        <v>1</v>
      </c>
    </row>
    <row r="51" spans="1:9" ht="13.5" customHeight="1" x14ac:dyDescent="0.25">
      <c r="A51" s="37" t="s">
        <v>45</v>
      </c>
      <c r="B51" s="38"/>
      <c r="C51" s="38"/>
      <c r="D51" s="38"/>
      <c r="E51" s="38"/>
      <c r="F51" s="38"/>
      <c r="G51" s="38"/>
      <c r="H51" s="38"/>
      <c r="I51" s="39"/>
    </row>
    <row r="52" spans="1:9" ht="37.5" customHeight="1" x14ac:dyDescent="0.25">
      <c r="A52" s="17" t="s">
        <v>46</v>
      </c>
      <c r="B52" s="1">
        <v>50</v>
      </c>
      <c r="C52" s="1">
        <v>50</v>
      </c>
      <c r="D52" s="1">
        <f t="shared" ref="D52:D54" si="12">C52-B52</f>
        <v>0</v>
      </c>
      <c r="E52" s="5">
        <f t="shared" ref="E52:E54" si="13">C52/B52</f>
        <v>1</v>
      </c>
      <c r="F52" s="55">
        <v>47818</v>
      </c>
      <c r="G52" s="55">
        <v>47813.8</v>
      </c>
      <c r="H52" s="58">
        <f>G52/F52</f>
        <v>0.99991216696641438</v>
      </c>
      <c r="I52" s="49"/>
    </row>
    <row r="53" spans="1:9" ht="24" customHeight="1" x14ac:dyDescent="0.25">
      <c r="A53" s="17" t="s">
        <v>47</v>
      </c>
      <c r="B53" s="1">
        <v>2190</v>
      </c>
      <c r="C53" s="1">
        <v>2153</v>
      </c>
      <c r="D53" s="1">
        <f t="shared" si="12"/>
        <v>-37</v>
      </c>
      <c r="E53" s="5">
        <f t="shared" si="13"/>
        <v>0.98310502283105028</v>
      </c>
      <c r="F53" s="56"/>
      <c r="G53" s="56"/>
      <c r="H53" s="60"/>
      <c r="I53" s="50"/>
    </row>
    <row r="54" spans="1:9" ht="24.75" x14ac:dyDescent="0.25">
      <c r="A54" s="17" t="s">
        <v>48</v>
      </c>
      <c r="B54" s="1">
        <v>28024</v>
      </c>
      <c r="C54" s="1">
        <v>26861</v>
      </c>
      <c r="D54" s="1">
        <f t="shared" si="12"/>
        <v>-1163</v>
      </c>
      <c r="E54" s="5">
        <f t="shared" si="13"/>
        <v>0.95849985726520126</v>
      </c>
      <c r="F54" s="57"/>
      <c r="G54" s="57"/>
      <c r="H54" s="62"/>
      <c r="I54" s="51"/>
    </row>
    <row r="55" spans="1:9" ht="48.75" x14ac:dyDescent="0.25">
      <c r="A55" s="28" t="s">
        <v>50</v>
      </c>
      <c r="B55" s="1"/>
      <c r="C55" s="1"/>
      <c r="D55" s="1"/>
      <c r="E55" s="5">
        <f>(E52+E53+E54)/3</f>
        <v>0.98053496003208396</v>
      </c>
      <c r="F55" s="64"/>
      <c r="G55" s="64"/>
      <c r="H55" s="5">
        <v>1</v>
      </c>
      <c r="I55" s="18">
        <f>E55/H55</f>
        <v>0.98053496003208396</v>
      </c>
    </row>
    <row r="56" spans="1:9" ht="26.25" customHeight="1" x14ac:dyDescent="0.25">
      <c r="A56" s="35" t="s">
        <v>49</v>
      </c>
      <c r="B56" s="9"/>
      <c r="C56" s="9"/>
      <c r="D56" s="9"/>
      <c r="E56" s="9"/>
      <c r="F56" s="9"/>
      <c r="G56" s="9"/>
      <c r="H56" s="9"/>
      <c r="I56" s="36"/>
    </row>
    <row r="57" spans="1:9" ht="38.25" customHeight="1" x14ac:dyDescent="0.25">
      <c r="A57" s="17" t="s">
        <v>52</v>
      </c>
      <c r="B57" s="4">
        <v>543</v>
      </c>
      <c r="C57" s="4">
        <v>543</v>
      </c>
      <c r="D57" s="1">
        <f t="shared" ref="D57:D58" si="14">C57-B57</f>
        <v>0</v>
      </c>
      <c r="E57" s="5">
        <f t="shared" ref="E57:E58" si="15">C57/B57</f>
        <v>1</v>
      </c>
      <c r="F57" s="72">
        <v>1752.5</v>
      </c>
      <c r="G57" s="72">
        <v>1752.5</v>
      </c>
      <c r="H57" s="75">
        <v>1</v>
      </c>
      <c r="I57" s="75"/>
    </row>
    <row r="58" spans="1:9" ht="39.75" customHeight="1" x14ac:dyDescent="0.25">
      <c r="A58" s="17" t="s">
        <v>53</v>
      </c>
      <c r="B58" s="4">
        <v>94700</v>
      </c>
      <c r="C58" s="4">
        <v>94700</v>
      </c>
      <c r="D58" s="1">
        <f t="shared" si="14"/>
        <v>0</v>
      </c>
      <c r="E58" s="5">
        <f t="shared" si="15"/>
        <v>1</v>
      </c>
      <c r="F58" s="73"/>
      <c r="G58" s="73"/>
      <c r="H58" s="76"/>
      <c r="I58" s="76"/>
    </row>
    <row r="59" spans="1:9" ht="73.5" customHeight="1" x14ac:dyDescent="0.25">
      <c r="A59" s="28" t="s">
        <v>51</v>
      </c>
      <c r="B59" s="4"/>
      <c r="C59" s="4"/>
      <c r="D59" s="4"/>
      <c r="E59" s="71">
        <v>1</v>
      </c>
      <c r="F59" s="74"/>
      <c r="G59" s="74"/>
      <c r="H59" s="71">
        <v>1</v>
      </c>
      <c r="I59" s="77">
        <v>1</v>
      </c>
    </row>
    <row r="60" spans="1:9" ht="85.5" thickBot="1" x14ac:dyDescent="0.3">
      <c r="A60" s="22" t="s">
        <v>54</v>
      </c>
      <c r="B60" s="78"/>
      <c r="C60" s="78"/>
      <c r="D60" s="78"/>
      <c r="E60" s="79">
        <f>(E55+E59)/2</f>
        <v>0.99026748001604203</v>
      </c>
      <c r="F60" s="80">
        <v>49570.5</v>
      </c>
      <c r="G60" s="80">
        <v>49566.3</v>
      </c>
      <c r="H60" s="79">
        <v>1</v>
      </c>
      <c r="I60" s="81">
        <f>E60/H60</f>
        <v>0.99026748001604203</v>
      </c>
    </row>
    <row r="63" spans="1:9" ht="20.25" customHeight="1" x14ac:dyDescent="0.25">
      <c r="A63" s="46" t="s">
        <v>60</v>
      </c>
      <c r="B63" s="46"/>
      <c r="E63" s="46" t="s">
        <v>63</v>
      </c>
    </row>
    <row r="64" spans="1:9" x14ac:dyDescent="0.25">
      <c r="A64" s="46"/>
      <c r="B64" s="46"/>
      <c r="E64" s="46"/>
    </row>
    <row r="65" spans="1:5" ht="38.25" customHeight="1" x14ac:dyDescent="0.25">
      <c r="A65" s="47" t="s">
        <v>62</v>
      </c>
      <c r="B65" s="48"/>
      <c r="E65" s="46" t="s">
        <v>61</v>
      </c>
    </row>
    <row r="66" spans="1:5" ht="20.25" customHeight="1" x14ac:dyDescent="0.25"/>
    <row r="67" spans="1:5" x14ac:dyDescent="0.25">
      <c r="A67" s="46" t="s">
        <v>64</v>
      </c>
    </row>
    <row r="68" spans="1:5" x14ac:dyDescent="0.25">
      <c r="A68" s="46" t="s">
        <v>65</v>
      </c>
    </row>
    <row r="70" spans="1:5" x14ac:dyDescent="0.25">
      <c r="A70" s="45"/>
    </row>
  </sheetData>
  <mergeCells count="52">
    <mergeCell ref="F57:F58"/>
    <mergeCell ref="G57:G58"/>
    <mergeCell ref="H57:H58"/>
    <mergeCell ref="I57:I58"/>
    <mergeCell ref="F22:F24"/>
    <mergeCell ref="G22:G24"/>
    <mergeCell ref="H22:H24"/>
    <mergeCell ref="F30:F32"/>
    <mergeCell ref="G30:G32"/>
    <mergeCell ref="H30:H32"/>
    <mergeCell ref="F35:F37"/>
    <mergeCell ref="G35:G37"/>
    <mergeCell ref="H35:H37"/>
    <mergeCell ref="F41:F42"/>
    <mergeCell ref="G41:G42"/>
    <mergeCell ref="H41:H42"/>
    <mergeCell ref="F45:F46"/>
    <mergeCell ref="G45:G46"/>
    <mergeCell ref="B8:H8"/>
    <mergeCell ref="B9:H9"/>
    <mergeCell ref="E7:F7"/>
    <mergeCell ref="H1:I1"/>
    <mergeCell ref="H3:I3"/>
    <mergeCell ref="H4:I4"/>
    <mergeCell ref="I22:I24"/>
    <mergeCell ref="I30:I32"/>
    <mergeCell ref="I35:I37"/>
    <mergeCell ref="I41:I42"/>
    <mergeCell ref="H45:H46"/>
    <mergeCell ref="I45:I46"/>
    <mergeCell ref="F52:F54"/>
    <mergeCell ref="G52:G54"/>
    <mergeCell ref="H52:H54"/>
    <mergeCell ref="A44:I44"/>
    <mergeCell ref="A48:I48"/>
    <mergeCell ref="A51:I51"/>
    <mergeCell ref="A56:I56"/>
    <mergeCell ref="I52:I54"/>
    <mergeCell ref="A14:I14"/>
    <mergeCell ref="A16:I16"/>
    <mergeCell ref="A18:I18"/>
    <mergeCell ref="B11:D11"/>
    <mergeCell ref="F11:G11"/>
    <mergeCell ref="A11:A12"/>
    <mergeCell ref="E11:E12"/>
    <mergeCell ref="H11:H12"/>
    <mergeCell ref="I11:I12"/>
    <mergeCell ref="A21:I21"/>
    <mergeCell ref="A26:I26"/>
    <mergeCell ref="A29:I29"/>
    <mergeCell ref="A34:I34"/>
    <mergeCell ref="A40:I40"/>
  </mergeCells>
  <pageMargins left="0.23622047244094491" right="0.23622047244094491" top="0" bottom="0.74803149606299213" header="0.31496062992125984" footer="0.31496062992125984"/>
  <pageSetup paperSize="9" scale="8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2017-01-26T12:22:15Z</dcterms:modified>
</cp:coreProperties>
</file>